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Análise Percentual" sheetId="1" r:id="rId1"/>
  </sheets>
  <definedNames>
    <definedName name="_xlnm.Print_Area" localSheetId="0">'Análise Percentual'!$A$1:$I$31</definedName>
  </definedNames>
  <calcPr fullCalcOnLoad="1"/>
</workbook>
</file>

<file path=xl/sharedStrings.xml><?xml version="1.0" encoding="utf-8"?>
<sst xmlns="http://schemas.openxmlformats.org/spreadsheetml/2006/main" count="29" uniqueCount="23">
  <si>
    <t>Tipo de Evento</t>
  </si>
  <si>
    <t>Tipos de Cardápio</t>
  </si>
  <si>
    <t>A</t>
  </si>
  <si>
    <t>B</t>
  </si>
  <si>
    <t>C</t>
  </si>
  <si>
    <t>D</t>
  </si>
  <si>
    <t>0-30 pessoas</t>
  </si>
  <si>
    <t>Coquetel</t>
  </si>
  <si>
    <t>31 a 60 pessoas</t>
  </si>
  <si>
    <t>61-150 pessoas</t>
  </si>
  <si>
    <t>acima de 151 pessoas.</t>
  </si>
  <si>
    <t>Nº de Pessoas por evento</t>
  </si>
  <si>
    <t>E (lanchebox)</t>
  </si>
  <si>
    <t>SEDE E CAPE</t>
  </si>
  <si>
    <t>PREGÃO PRESENCIAL Nº 060/2010</t>
  </si>
  <si>
    <t>PLANILHA AUXILIAR - COMPOSIÇÃO DE PREÇOS</t>
  </si>
  <si>
    <t>Prestação de serviços de buffet e eventos</t>
  </si>
  <si>
    <t>OBSERVAÇÕES IMPORTANTES:</t>
  </si>
  <si>
    <t>1 ) A planilha acima espelha os cálculos expressos no item 3.5 do Anexo II do Edital de Licitação do Pregão Presencial nº 060/2010</t>
  </si>
  <si>
    <t>3) Esta planilha não é editável e serve apenas de auxílio no cálculo de todos valores máximos aceitáveis em função do Valor-base</t>
  </si>
  <si>
    <t>4) Por se tratar de documento protegido, não é necessário clicar ou qualquer outro procedimento, apenas digite o valor em reais e centavos (duas casas decimais)</t>
  </si>
  <si>
    <t>Coffee-Break</t>
  </si>
  <si>
    <t>2) O Valor-base máximo aceitável é R$ 14,60 (quatorze reais e sessenta centavos) - critério único de seleção de propostas (campo vermelho da planilha)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</si>
</sst>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</numFmts>
  <fonts count="45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170" fontId="1" fillId="33" borderId="10" xfId="47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 textRotation="90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170" fontId="1" fillId="0" borderId="10" xfId="47" applyFont="1" applyBorder="1" applyAlignment="1" applyProtection="1">
      <alignment horizontal="right"/>
      <protection/>
    </xf>
    <xf numFmtId="170" fontId="1" fillId="0" borderId="19" xfId="47" applyFont="1" applyBorder="1" applyAlignment="1" applyProtection="1">
      <alignment horizontal="center" vertical="center"/>
      <protection/>
    </xf>
    <xf numFmtId="170" fontId="1" fillId="0" borderId="20" xfId="47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167" fontId="8" fillId="0" borderId="12" xfId="0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RowColHeaders="0" tabSelected="1" view="pageLayout" zoomScale="85" zoomScalePageLayoutView="85" workbookViewId="0" topLeftCell="A1">
      <selection activeCell="G19" sqref="G19"/>
    </sheetView>
  </sheetViews>
  <sheetFormatPr defaultColWidth="9.140625" defaultRowHeight="12.75"/>
  <cols>
    <col min="1" max="1" width="9.00390625" style="3" customWidth="1"/>
    <col min="2" max="2" width="32.28125" style="3" customWidth="1"/>
    <col min="3" max="3" width="17.7109375" style="3" customWidth="1"/>
    <col min="4" max="7" width="16.8515625" style="3" customWidth="1"/>
    <col min="8" max="8" width="17.57421875" style="3" customWidth="1"/>
    <col min="9" max="16384" width="9.140625" style="3" customWidth="1"/>
  </cols>
  <sheetData>
    <row r="1" spans="1:7" ht="12.75">
      <c r="A1" s="2"/>
      <c r="F1" s="4"/>
      <c r="G1" s="4"/>
    </row>
    <row r="2" spans="1:8" ht="12.75">
      <c r="A2" s="2"/>
      <c r="F2" s="4"/>
      <c r="G2" s="4"/>
      <c r="H2" s="4"/>
    </row>
    <row r="3" spans="1:8" ht="12.75">
      <c r="A3" s="2"/>
      <c r="F3" s="4"/>
      <c r="G3" s="4"/>
      <c r="H3" s="4"/>
    </row>
    <row r="4" spans="6:8" ht="12.75">
      <c r="F4" s="4"/>
      <c r="G4" s="4"/>
      <c r="H4" s="4"/>
    </row>
    <row r="5" spans="1:9" ht="20.25" customHeight="1">
      <c r="A5" s="5" t="s">
        <v>14</v>
      </c>
      <c r="E5" s="6"/>
      <c r="F5" s="7"/>
      <c r="G5" s="8" t="s">
        <v>13</v>
      </c>
      <c r="H5" s="8"/>
      <c r="I5" s="9"/>
    </row>
    <row r="6" spans="1:9" ht="20.25" customHeight="1">
      <c r="A6" s="5" t="s">
        <v>16</v>
      </c>
      <c r="E6" s="6"/>
      <c r="F6" s="7"/>
      <c r="G6" s="8"/>
      <c r="H6" s="8"/>
      <c r="I6" s="9"/>
    </row>
    <row r="7" spans="1:9" ht="21" customHeight="1">
      <c r="A7" s="5" t="s">
        <v>15</v>
      </c>
      <c r="E7" s="6"/>
      <c r="F7" s="10"/>
      <c r="G7" s="8"/>
      <c r="H7" s="8"/>
      <c r="I7" s="9"/>
    </row>
    <row r="8" spans="1:8" ht="12" customHeight="1">
      <c r="A8" s="11"/>
      <c r="F8" s="12"/>
      <c r="G8" s="12"/>
      <c r="H8" s="12"/>
    </row>
    <row r="9" spans="1:8" ht="15" customHeight="1">
      <c r="A9" s="13"/>
      <c r="B9" s="4"/>
      <c r="C9" s="4"/>
      <c r="D9" s="4"/>
      <c r="E9" s="4"/>
      <c r="F9" s="14"/>
      <c r="G9" s="14"/>
      <c r="H9" s="14"/>
    </row>
    <row r="10" spans="1:8" ht="9" customHeight="1">
      <c r="A10" s="4"/>
      <c r="B10" s="4"/>
      <c r="C10" s="4"/>
      <c r="D10" s="4"/>
      <c r="E10" s="4"/>
      <c r="F10" s="4"/>
      <c r="G10" s="4"/>
      <c r="H10" s="4"/>
    </row>
    <row r="11" spans="1:9" ht="15.75">
      <c r="A11" s="15"/>
      <c r="B11" s="16" t="s">
        <v>11</v>
      </c>
      <c r="C11" s="17" t="s">
        <v>0</v>
      </c>
      <c r="D11" s="18" t="s">
        <v>1</v>
      </c>
      <c r="E11" s="18"/>
      <c r="F11" s="18"/>
      <c r="G11" s="18"/>
      <c r="H11" s="18"/>
      <c r="I11" s="9"/>
    </row>
    <row r="12" spans="1:8" ht="15.75">
      <c r="A12" s="15"/>
      <c r="B12" s="16"/>
      <c r="C12" s="17"/>
      <c r="D12" s="19" t="s">
        <v>2</v>
      </c>
      <c r="E12" s="19" t="s">
        <v>3</v>
      </c>
      <c r="F12" s="19" t="s">
        <v>4</v>
      </c>
      <c r="G12" s="19" t="s">
        <v>5</v>
      </c>
      <c r="H12" s="19" t="s">
        <v>12</v>
      </c>
    </row>
    <row r="13" spans="1:9" ht="15.75">
      <c r="A13" s="15"/>
      <c r="B13" s="20" t="s">
        <v>6</v>
      </c>
      <c r="C13" s="21" t="s">
        <v>21</v>
      </c>
      <c r="D13" s="22">
        <f>2.774*$G$19</f>
        <v>0</v>
      </c>
      <c r="E13" s="22">
        <f>2.4521*$G$19</f>
        <v>0</v>
      </c>
      <c r="F13" s="22">
        <f>1.9384*$G$19</f>
        <v>0</v>
      </c>
      <c r="G13" s="22">
        <f>1.7027*$G$19</f>
        <v>0</v>
      </c>
      <c r="H13" s="23">
        <f>0.9767*$G$19</f>
        <v>0</v>
      </c>
      <c r="I13" s="9"/>
    </row>
    <row r="14" spans="1:9" ht="15.75">
      <c r="A14" s="15"/>
      <c r="B14" s="20"/>
      <c r="C14" s="21" t="s">
        <v>7</v>
      </c>
      <c r="D14" s="22">
        <f>3.4041*$G$19</f>
        <v>0</v>
      </c>
      <c r="E14" s="22">
        <f>3*$G$19</f>
        <v>0</v>
      </c>
      <c r="F14" s="22">
        <f>2.3699*$G$19</f>
        <v>0</v>
      </c>
      <c r="G14" s="22">
        <f>2.089*$G$19</f>
        <v>0</v>
      </c>
      <c r="H14" s="24"/>
      <c r="I14" s="9"/>
    </row>
    <row r="15" spans="1:9" ht="15.75">
      <c r="A15" s="15"/>
      <c r="B15" s="20" t="s">
        <v>8</v>
      </c>
      <c r="C15" s="21" t="s">
        <v>21</v>
      </c>
      <c r="D15" s="22">
        <f>2.6301*$G$19</f>
        <v>0</v>
      </c>
      <c r="E15" s="22">
        <f>2.2945*$G$19</f>
        <v>0</v>
      </c>
      <c r="F15" s="22">
        <f>1.7123*$G$19</f>
        <v>0</v>
      </c>
      <c r="G15" s="22">
        <f>1.4904*$G$19</f>
        <v>0</v>
      </c>
      <c r="H15" s="23">
        <f>0.8877*$G$19</f>
        <v>0</v>
      </c>
      <c r="I15" s="9"/>
    </row>
    <row r="16" spans="1:9" ht="15.75">
      <c r="A16" s="15"/>
      <c r="B16" s="20"/>
      <c r="C16" s="21" t="s">
        <v>7</v>
      </c>
      <c r="D16" s="22">
        <f>3.2123*$G$19</f>
        <v>0</v>
      </c>
      <c r="E16" s="22">
        <f>2.7945*$G$19</f>
        <v>0</v>
      </c>
      <c r="F16" s="22">
        <f>2.1301*$G$19</f>
        <v>0</v>
      </c>
      <c r="G16" s="22">
        <f>1.8699*$G$19</f>
        <v>0</v>
      </c>
      <c r="H16" s="24"/>
      <c r="I16" s="9"/>
    </row>
    <row r="17" spans="1:9" ht="15.75">
      <c r="A17" s="15"/>
      <c r="B17" s="20" t="s">
        <v>9</v>
      </c>
      <c r="C17" s="21" t="s">
        <v>21</v>
      </c>
      <c r="D17" s="22">
        <f>2.363*$G$19</f>
        <v>0</v>
      </c>
      <c r="E17" s="22">
        <f>2.0616*$G$19</f>
        <v>0</v>
      </c>
      <c r="F17" s="22">
        <f>1.3699*$G$19</f>
        <v>0</v>
      </c>
      <c r="G17" s="22">
        <f>1.1432*$G$19</f>
        <v>0</v>
      </c>
      <c r="H17" s="23">
        <f>0.8116*$G$19</f>
        <v>0</v>
      </c>
      <c r="I17" s="9"/>
    </row>
    <row r="18" spans="1:9" ht="15.75">
      <c r="A18" s="15"/>
      <c r="B18" s="20"/>
      <c r="C18" s="21" t="s">
        <v>7</v>
      </c>
      <c r="D18" s="22">
        <f>2.8288*$G$19</f>
        <v>0</v>
      </c>
      <c r="E18" s="22">
        <f>2.4767*$G$19</f>
        <v>0</v>
      </c>
      <c r="F18" s="22">
        <f>1.7192*$G$19</f>
        <v>0</v>
      </c>
      <c r="G18" s="22">
        <f>1.4521*$G$19</f>
        <v>0</v>
      </c>
      <c r="H18" s="24"/>
      <c r="I18" s="9"/>
    </row>
    <row r="19" spans="1:9" ht="15.75">
      <c r="A19" s="15"/>
      <c r="B19" s="20" t="s">
        <v>10</v>
      </c>
      <c r="C19" s="21" t="s">
        <v>21</v>
      </c>
      <c r="D19" s="22">
        <f>2.1164*$G$19</f>
        <v>0</v>
      </c>
      <c r="E19" s="22">
        <f>1.8562*$G$19</f>
        <v>0</v>
      </c>
      <c r="F19" s="22">
        <f>1.174*$G$19</f>
        <v>0</v>
      </c>
      <c r="G19" s="1">
        <v>0</v>
      </c>
      <c r="H19" s="23">
        <f>0.7548*$G$19</f>
        <v>0</v>
      </c>
      <c r="I19" s="9"/>
    </row>
    <row r="20" spans="1:9" ht="15.75">
      <c r="A20" s="15"/>
      <c r="B20" s="20"/>
      <c r="C20" s="21" t="s">
        <v>7</v>
      </c>
      <c r="D20" s="22">
        <f>2.6164*$G$19</f>
        <v>0</v>
      </c>
      <c r="E20" s="22">
        <f>2.2671*$G$19</f>
        <v>0</v>
      </c>
      <c r="F20" s="22">
        <f>1.5137*$G$19</f>
        <v>0</v>
      </c>
      <c r="G20" s="22">
        <f>1.2945*$G$19</f>
        <v>0</v>
      </c>
      <c r="H20" s="24"/>
      <c r="I20" s="9"/>
    </row>
    <row r="21" spans="1:8" ht="12.75">
      <c r="A21" s="12"/>
      <c r="B21" s="12"/>
      <c r="C21" s="12"/>
      <c r="D21" s="12"/>
      <c r="E21" s="12"/>
      <c r="F21" s="12"/>
      <c r="G21" s="12"/>
      <c r="H21" s="12"/>
    </row>
    <row r="23" ht="15">
      <c r="A23" s="25"/>
    </row>
    <row r="24" ht="15">
      <c r="A24" s="25" t="s">
        <v>17</v>
      </c>
    </row>
    <row r="25" ht="15">
      <c r="A25" s="25" t="s">
        <v>18</v>
      </c>
    </row>
    <row r="26" ht="15">
      <c r="A26" s="25" t="s">
        <v>22</v>
      </c>
    </row>
    <row r="27" ht="15">
      <c r="A27" s="25" t="s">
        <v>19</v>
      </c>
    </row>
    <row r="28" ht="15">
      <c r="A28" s="25" t="s">
        <v>20</v>
      </c>
    </row>
    <row r="29" ht="15">
      <c r="A29" s="25"/>
    </row>
    <row r="30" ht="15">
      <c r="A30" s="25"/>
    </row>
    <row r="31" ht="15">
      <c r="A31" s="25"/>
    </row>
    <row r="32" ht="15">
      <c r="A32" s="25"/>
    </row>
    <row r="33" spans="1:5" ht="23.25">
      <c r="A33" s="26"/>
      <c r="E33" s="27"/>
    </row>
    <row r="34" ht="15">
      <c r="A34" s="25"/>
    </row>
    <row r="35" ht="15">
      <c r="A35" s="28"/>
    </row>
  </sheetData>
  <sheetProtection password="CA41" sheet="1" formatCells="0" selectLockedCells="1"/>
  <mergeCells count="13">
    <mergeCell ref="H15:H16"/>
    <mergeCell ref="H17:H18"/>
    <mergeCell ref="H19:H20"/>
    <mergeCell ref="G5:H7"/>
    <mergeCell ref="A11:A20"/>
    <mergeCell ref="B11:B12"/>
    <mergeCell ref="C11:C12"/>
    <mergeCell ref="D11:H11"/>
    <mergeCell ref="B13:B14"/>
    <mergeCell ref="B15:B16"/>
    <mergeCell ref="B17:B18"/>
    <mergeCell ref="B19:B20"/>
    <mergeCell ref="H13:H14"/>
  </mergeCells>
  <printOptions/>
  <pageMargins left="0.9055118110236221" right="0.5118110236220472" top="1.5208333333333333" bottom="1.2395833333333333" header="0.1968503937007874" footer="0.31496062992125984"/>
  <pageSetup horizontalDpi="600" verticalDpi="600" orientation="landscape" paperSize="9" scale="85" r:id="rId2"/>
  <headerFooter scaleWithDoc="0" alignWithMargins="0">
    <oddHeader>&amp;C&amp;G
&amp;"Arial,Negrito"&amp;14CONSELHO REGIONAL DE ENFERMAGEM DE SÃO PAULO&amp;"Arial,Normal"&amp;10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alext</dc:creator>
  <cp:keywords/>
  <dc:description/>
  <cp:lastModifiedBy>Conselho Regional de Enfermagem de São Paulo</cp:lastModifiedBy>
  <cp:lastPrinted>2010-07-27T11:57:33Z</cp:lastPrinted>
  <dcterms:created xsi:type="dcterms:W3CDTF">2009-04-02T16:53:25Z</dcterms:created>
  <dcterms:modified xsi:type="dcterms:W3CDTF">2010-07-27T12:22:28Z</dcterms:modified>
  <cp:category/>
  <cp:version/>
  <cp:contentType/>
  <cp:contentStatus/>
</cp:coreProperties>
</file>